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2375" windowHeight="5655" activeTab="3"/>
  </bookViews>
  <sheets>
    <sheet name="2009" sheetId="1" r:id="rId1"/>
    <sheet name="2010" sheetId="4" r:id="rId2"/>
    <sheet name="2011" sheetId="5" r:id="rId3"/>
    <sheet name="2012" sheetId="6" r:id="rId4"/>
    <sheet name="Лист2" sheetId="2" r:id="rId5"/>
    <sheet name="Лист3" sheetId="3" r:id="rId6"/>
  </sheets>
  <calcPr calcId="124519"/>
</workbook>
</file>

<file path=xl/calcChain.xml><?xml version="1.0" encoding="utf-8"?>
<calcChain xmlns="http://schemas.openxmlformats.org/spreadsheetml/2006/main">
  <c r="D28" i="6"/>
  <c r="D21"/>
  <c r="D18"/>
  <c r="D16"/>
  <c r="D30" i="5"/>
  <c r="D19"/>
  <c r="D22"/>
  <c r="D16"/>
  <c r="D24" i="4"/>
  <c r="D19"/>
  <c r="D16"/>
  <c r="D25" i="1"/>
  <c r="D20"/>
  <c r="D23" i="6" l="1"/>
  <c r="D25" i="5"/>
</calcChain>
</file>

<file path=xl/sharedStrings.xml><?xml version="1.0" encoding="utf-8"?>
<sst xmlns="http://schemas.openxmlformats.org/spreadsheetml/2006/main" count="87" uniqueCount="41">
  <si>
    <t>Итого за 2009</t>
  </si>
  <si>
    <t>ЗА 2009 ГОД</t>
  </si>
  <si>
    <t>ОТЧЕТ</t>
  </si>
  <si>
    <t>О ДОХОДАХ И РАС ХОДАХ ТСЖ "СЕРЕБРЯНЫЕ ПАРУСА"</t>
  </si>
  <si>
    <t>Доходы:</t>
  </si>
  <si>
    <t>Расходы:</t>
  </si>
  <si>
    <t>Сумма взноса, руб/кв</t>
  </si>
  <si>
    <t>Заработная плата администрации:</t>
  </si>
  <si>
    <t>Председатель (4500х7 мес)</t>
  </si>
  <si>
    <t>Паспортистка (3450х7 мес)</t>
  </si>
  <si>
    <t>Открытие счета</t>
  </si>
  <si>
    <t>ежемесячная плата за ведение счета (1500х7)</t>
  </si>
  <si>
    <t>Начислено взносов ЕСН, руб</t>
  </si>
  <si>
    <t>Услуги банка:</t>
  </si>
  <si>
    <t>комиссия за прием платежей 1%</t>
  </si>
  <si>
    <t>Начислено взносов, руб</t>
  </si>
  <si>
    <t xml:space="preserve"> остаток на счете на 01.01.10</t>
  </si>
  <si>
    <t xml:space="preserve">Справочно: </t>
  </si>
  <si>
    <t>оплачено взносов в 2009г, руб</t>
  </si>
  <si>
    <t>задолженность по оплате взносов, руб</t>
  </si>
  <si>
    <t>ЗА 2010 ГОД</t>
  </si>
  <si>
    <t>Председатель (4500х12 мес)</t>
  </si>
  <si>
    <t>Паспортистка</t>
  </si>
  <si>
    <t>ежемесячная плата за ведение счета (1500х12)</t>
  </si>
  <si>
    <t>Итого за 2010</t>
  </si>
  <si>
    <t xml:space="preserve"> остаток на счете на 01.01.11</t>
  </si>
  <si>
    <t>оплачено взносов в 2010г, руб</t>
  </si>
  <si>
    <t>ЗА 2011 ГОД</t>
  </si>
  <si>
    <t>Расчеты с поставщиками:</t>
  </si>
  <si>
    <t>Транснефть (страхование лифтов)</t>
  </si>
  <si>
    <t>Акватермогаз (тех. Документация лифтов)</t>
  </si>
  <si>
    <t>Итого за 2011</t>
  </si>
  <si>
    <t xml:space="preserve"> остаток на счете на 01.01.12</t>
  </si>
  <si>
    <t>оплачено взносов в 2011г, руб</t>
  </si>
  <si>
    <t>Прочие расходы:</t>
  </si>
  <si>
    <t>Объявление в газету</t>
  </si>
  <si>
    <t>отправка писем должникам</t>
  </si>
  <si>
    <t>ЗА 2012 ГОД</t>
  </si>
  <si>
    <t>Паспортистка (17250х12)</t>
  </si>
  <si>
    <t>ежемесячная плата за ведение счета (1300х12)</t>
  </si>
  <si>
    <t>оплачено взносов в 2012г, руб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</si>
</sst>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workbookViewId="0">
      <selection activeCell="D20" sqref="D20"/>
    </sheetView>
  </sheetViews>
  <sheetFormatPr defaultRowHeight="15"/>
  <cols>
    <col min="3" max="3" width="34.42578125" customWidth="1"/>
    <col min="4" max="4" width="11.28515625" customWidth="1"/>
  </cols>
  <sheetData>
    <row r="1" spans="2:4">
      <c r="C1" s="1" t="s">
        <v>2</v>
      </c>
    </row>
    <row r="2" spans="2:4">
      <c r="C2" s="1" t="s">
        <v>3</v>
      </c>
    </row>
    <row r="3" spans="2:4">
      <c r="C3" s="1" t="s">
        <v>1</v>
      </c>
    </row>
    <row r="4" spans="2:4">
      <c r="C4" s="2"/>
      <c r="D4" s="2"/>
    </row>
    <row r="5" spans="2:4" s="5" customFormat="1">
      <c r="B5" s="5" t="s">
        <v>6</v>
      </c>
      <c r="C5" s="6"/>
      <c r="D5" s="6">
        <v>150</v>
      </c>
    </row>
    <row r="6" spans="2:4">
      <c r="C6" s="1"/>
      <c r="D6" s="1"/>
    </row>
    <row r="8" spans="2:4">
      <c r="B8" s="5" t="s">
        <v>4</v>
      </c>
    </row>
    <row r="9" spans="2:4" s="3" customFormat="1">
      <c r="B9" s="10" t="s">
        <v>15</v>
      </c>
      <c r="C9" s="10"/>
      <c r="D9" s="11">
        <v>82865</v>
      </c>
    </row>
    <row r="11" spans="2:4">
      <c r="B11" s="5" t="s">
        <v>5</v>
      </c>
    </row>
    <row r="12" spans="2:4">
      <c r="B12" s="7" t="s">
        <v>7</v>
      </c>
      <c r="C12" s="7"/>
      <c r="D12" s="7">
        <v>55650</v>
      </c>
    </row>
    <row r="13" spans="2:4">
      <c r="B13" s="8" t="s">
        <v>8</v>
      </c>
      <c r="C13" s="8"/>
      <c r="D13" s="8">
        <v>31500</v>
      </c>
    </row>
    <row r="14" spans="2:4">
      <c r="B14" s="8" t="s">
        <v>9</v>
      </c>
      <c r="C14" s="8"/>
      <c r="D14" s="8">
        <v>24150</v>
      </c>
    </row>
    <row r="15" spans="2:4">
      <c r="B15" s="7" t="s">
        <v>12</v>
      </c>
      <c r="C15" s="7"/>
      <c r="D15" s="7">
        <v>13831.65</v>
      </c>
    </row>
    <row r="16" spans="2:4">
      <c r="B16" s="7" t="s">
        <v>13</v>
      </c>
      <c r="C16" s="7"/>
      <c r="D16" s="7">
        <v>13864.12</v>
      </c>
    </row>
    <row r="17" spans="2:4" s="4" customFormat="1">
      <c r="B17" s="9" t="s">
        <v>10</v>
      </c>
      <c r="C17" s="9"/>
      <c r="D17" s="9">
        <v>3000</v>
      </c>
    </row>
    <row r="18" spans="2:4" s="4" customFormat="1">
      <c r="B18" s="9" t="s">
        <v>11</v>
      </c>
      <c r="C18" s="9"/>
      <c r="D18" s="9">
        <v>10500</v>
      </c>
    </row>
    <row r="19" spans="2:4">
      <c r="B19" s="9" t="s">
        <v>14</v>
      </c>
      <c r="C19" s="8"/>
      <c r="D19" s="9">
        <v>364.12</v>
      </c>
    </row>
    <row r="20" spans="2:4" s="3" customFormat="1">
      <c r="B20" s="10" t="s">
        <v>0</v>
      </c>
      <c r="C20" s="10"/>
      <c r="D20" s="7">
        <f>D9-D12-D15-D16</f>
        <v>-480.77000000000044</v>
      </c>
    </row>
    <row r="22" spans="2:4">
      <c r="B22" s="2" t="s">
        <v>17</v>
      </c>
      <c r="C22" s="2"/>
    </row>
    <row r="23" spans="2:4">
      <c r="B23" s="15" t="s">
        <v>16</v>
      </c>
      <c r="C23" s="16"/>
      <c r="D23" s="8">
        <v>4970.5600000000004</v>
      </c>
    </row>
    <row r="24" spans="2:4">
      <c r="B24" s="12" t="s">
        <v>18</v>
      </c>
      <c r="C24" s="12"/>
      <c r="D24" s="8">
        <v>43050</v>
      </c>
    </row>
    <row r="25" spans="2:4">
      <c r="B25" s="13" t="s">
        <v>19</v>
      </c>
      <c r="C25" s="13"/>
      <c r="D25" s="14">
        <f>D9-D24</f>
        <v>39815</v>
      </c>
    </row>
  </sheetData>
  <mergeCells count="7">
    <mergeCell ref="B25:C25"/>
    <mergeCell ref="B23:C23"/>
    <mergeCell ref="C4:D4"/>
    <mergeCell ref="B9:C9"/>
    <mergeCell ref="B24:C24"/>
    <mergeCell ref="B20:C20"/>
    <mergeCell ref="B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4"/>
  <sheetViews>
    <sheetView workbookViewId="0">
      <selection activeCell="D25" sqref="D25"/>
    </sheetView>
  </sheetViews>
  <sheetFormatPr defaultRowHeight="15"/>
  <cols>
    <col min="3" max="3" width="34.42578125" customWidth="1"/>
    <col min="4" max="4" width="11.28515625" customWidth="1"/>
  </cols>
  <sheetData>
    <row r="1" spans="2:4">
      <c r="C1" s="1" t="s">
        <v>2</v>
      </c>
    </row>
    <row r="2" spans="2:4">
      <c r="C2" s="1" t="s">
        <v>3</v>
      </c>
    </row>
    <row r="3" spans="2:4">
      <c r="C3" s="1" t="s">
        <v>20</v>
      </c>
    </row>
    <row r="4" spans="2:4">
      <c r="C4" s="2"/>
      <c r="D4" s="2"/>
    </row>
    <row r="5" spans="2:4" s="5" customFormat="1">
      <c r="B5" s="5" t="s">
        <v>6</v>
      </c>
      <c r="C5" s="6"/>
      <c r="D5" s="6">
        <v>150</v>
      </c>
    </row>
    <row r="6" spans="2:4">
      <c r="C6" s="1"/>
      <c r="D6" s="1"/>
    </row>
    <row r="8" spans="2:4">
      <c r="B8" s="5" t="s">
        <v>4</v>
      </c>
    </row>
    <row r="9" spans="2:4" s="3" customFormat="1">
      <c r="B9" s="10" t="s">
        <v>15</v>
      </c>
      <c r="C9" s="10"/>
      <c r="D9" s="11">
        <v>361011.66</v>
      </c>
    </row>
    <row r="11" spans="2:4">
      <c r="B11" s="5" t="s">
        <v>5</v>
      </c>
    </row>
    <row r="12" spans="2:4">
      <c r="B12" s="7" t="s">
        <v>7</v>
      </c>
      <c r="C12" s="7"/>
      <c r="D12" s="7">
        <v>160950</v>
      </c>
    </row>
    <row r="13" spans="2:4">
      <c r="B13" s="8" t="s">
        <v>21</v>
      </c>
      <c r="C13" s="8"/>
      <c r="D13" s="8">
        <v>54000</v>
      </c>
    </row>
    <row r="14" spans="2:4">
      <c r="B14" s="8" t="s">
        <v>22</v>
      </c>
      <c r="C14" s="8"/>
      <c r="D14" s="8">
        <v>106950</v>
      </c>
    </row>
    <row r="15" spans="2:4">
      <c r="B15" s="7" t="s">
        <v>12</v>
      </c>
      <c r="C15" s="7"/>
      <c r="D15" s="7">
        <v>40778.550000000003</v>
      </c>
    </row>
    <row r="16" spans="2:4">
      <c r="B16" s="7" t="s">
        <v>13</v>
      </c>
      <c r="C16" s="7"/>
      <c r="D16" s="7">
        <f>SUM(D17:D18)</f>
        <v>23671.66</v>
      </c>
    </row>
    <row r="17" spans="2:4" s="4" customFormat="1">
      <c r="B17" s="8" t="s">
        <v>23</v>
      </c>
      <c r="C17" s="9"/>
      <c r="D17" s="9">
        <v>18000</v>
      </c>
    </row>
    <row r="18" spans="2:4">
      <c r="B18" s="9" t="s">
        <v>14</v>
      </c>
      <c r="C18" s="8"/>
      <c r="D18" s="9">
        <v>5671.66</v>
      </c>
    </row>
    <row r="19" spans="2:4" s="3" customFormat="1">
      <c r="B19" s="10" t="s">
        <v>24</v>
      </c>
      <c r="C19" s="10"/>
      <c r="D19" s="11">
        <f>D9-D12-D15-D16</f>
        <v>135611.44999999998</v>
      </c>
    </row>
    <row r="21" spans="2:4">
      <c r="B21" s="2" t="s">
        <v>17</v>
      </c>
      <c r="C21" s="2"/>
    </row>
    <row r="22" spans="2:4">
      <c r="B22" s="15" t="s">
        <v>25</v>
      </c>
      <c r="C22" s="16"/>
      <c r="D22" s="8">
        <v>33840.879999999997</v>
      </c>
    </row>
    <row r="23" spans="2:4">
      <c r="B23" s="12" t="s">
        <v>26</v>
      </c>
      <c r="C23" s="12"/>
      <c r="D23" s="8">
        <v>225116.98</v>
      </c>
    </row>
    <row r="24" spans="2:4">
      <c r="B24" s="13" t="s">
        <v>19</v>
      </c>
      <c r="C24" s="13"/>
      <c r="D24" s="14">
        <f>D9-D23+39815</f>
        <v>175709.67999999996</v>
      </c>
    </row>
  </sheetData>
  <mergeCells count="7">
    <mergeCell ref="B24:C24"/>
    <mergeCell ref="C4:D4"/>
    <mergeCell ref="B9:C9"/>
    <mergeCell ref="B19:C19"/>
    <mergeCell ref="B21:C21"/>
    <mergeCell ref="B22:C22"/>
    <mergeCell ref="B23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0"/>
  <sheetViews>
    <sheetView workbookViewId="0">
      <selection activeCell="E20" sqref="E20"/>
    </sheetView>
  </sheetViews>
  <sheetFormatPr defaultRowHeight="15"/>
  <cols>
    <col min="3" max="3" width="34.42578125" customWidth="1"/>
    <col min="4" max="4" width="11.28515625" customWidth="1"/>
  </cols>
  <sheetData>
    <row r="1" spans="2:4">
      <c r="C1" s="1" t="s">
        <v>2</v>
      </c>
    </row>
    <row r="2" spans="2:4">
      <c r="C2" s="1" t="s">
        <v>3</v>
      </c>
    </row>
    <row r="3" spans="2:4">
      <c r="C3" s="1" t="s">
        <v>27</v>
      </c>
    </row>
    <row r="4" spans="2:4">
      <c r="C4" s="2"/>
      <c r="D4" s="2"/>
    </row>
    <row r="5" spans="2:4" s="5" customFormat="1">
      <c r="B5" s="5" t="s">
        <v>6</v>
      </c>
      <c r="C5" s="6"/>
      <c r="D5" s="6">
        <v>150</v>
      </c>
    </row>
    <row r="6" spans="2:4">
      <c r="C6" s="1"/>
      <c r="D6" s="1"/>
    </row>
    <row r="8" spans="2:4">
      <c r="B8" s="5" t="s">
        <v>4</v>
      </c>
    </row>
    <row r="9" spans="2:4" s="3" customFormat="1">
      <c r="B9" s="10" t="s">
        <v>15</v>
      </c>
      <c r="C9" s="10"/>
      <c r="D9" s="11">
        <v>564835.63</v>
      </c>
    </row>
    <row r="11" spans="2:4">
      <c r="B11" s="5" t="s">
        <v>5</v>
      </c>
    </row>
    <row r="12" spans="2:4">
      <c r="B12" s="7" t="s">
        <v>7</v>
      </c>
      <c r="C12" s="7"/>
      <c r="D12" s="7">
        <v>224850</v>
      </c>
    </row>
    <row r="13" spans="2:4">
      <c r="B13" s="8" t="s">
        <v>21</v>
      </c>
      <c r="C13" s="8"/>
      <c r="D13" s="8">
        <v>54000</v>
      </c>
    </row>
    <row r="14" spans="2:4">
      <c r="B14" s="8" t="s">
        <v>22</v>
      </c>
      <c r="C14" s="8"/>
      <c r="D14" s="8">
        <v>170850</v>
      </c>
    </row>
    <row r="15" spans="2:4">
      <c r="B15" s="7" t="s">
        <v>12</v>
      </c>
      <c r="C15" s="7"/>
      <c r="D15" s="7">
        <v>76898.7</v>
      </c>
    </row>
    <row r="16" spans="2:4">
      <c r="B16" s="17" t="s">
        <v>28</v>
      </c>
      <c r="C16" s="18"/>
      <c r="D16" s="7">
        <f>SUM(D17:D18)</f>
        <v>31475</v>
      </c>
    </row>
    <row r="17" spans="2:4" s="21" customFormat="1">
      <c r="B17" s="19" t="s">
        <v>29</v>
      </c>
      <c r="C17" s="20"/>
      <c r="D17" s="23">
        <v>4500</v>
      </c>
    </row>
    <row r="18" spans="2:4" s="4" customFormat="1">
      <c r="B18" s="22" t="s">
        <v>30</v>
      </c>
      <c r="C18" s="20"/>
      <c r="D18" s="23">
        <v>26975</v>
      </c>
    </row>
    <row r="19" spans="2:4">
      <c r="B19" s="7" t="s">
        <v>13</v>
      </c>
      <c r="C19" s="7"/>
      <c r="D19" s="7">
        <f>SUM(D20:D21)</f>
        <v>23395.200000000001</v>
      </c>
    </row>
    <row r="20" spans="2:4" s="4" customFormat="1">
      <c r="B20" s="8" t="s">
        <v>23</v>
      </c>
      <c r="C20" s="9"/>
      <c r="D20" s="9">
        <v>18000</v>
      </c>
    </row>
    <row r="21" spans="2:4">
      <c r="B21" s="9" t="s">
        <v>14</v>
      </c>
      <c r="C21" s="8"/>
      <c r="D21" s="9">
        <v>5395.2</v>
      </c>
    </row>
    <row r="22" spans="2:4" s="3" customFormat="1">
      <c r="B22" s="17" t="s">
        <v>34</v>
      </c>
      <c r="C22" s="18"/>
      <c r="D22" s="7">
        <f>SUM(D23:D24)</f>
        <v>4343.83</v>
      </c>
    </row>
    <row r="23" spans="2:4">
      <c r="B23" s="22" t="s">
        <v>35</v>
      </c>
      <c r="C23" s="20"/>
      <c r="D23" s="9">
        <v>3000</v>
      </c>
    </row>
    <row r="24" spans="2:4">
      <c r="B24" s="22" t="s">
        <v>36</v>
      </c>
      <c r="C24" s="20"/>
      <c r="D24" s="9">
        <v>1343.83</v>
      </c>
    </row>
    <row r="25" spans="2:4" s="3" customFormat="1">
      <c r="B25" s="10" t="s">
        <v>31</v>
      </c>
      <c r="C25" s="10"/>
      <c r="D25" s="11">
        <f>D9-D12-D15-D19-D16-D22</f>
        <v>203872.9</v>
      </c>
    </row>
    <row r="27" spans="2:4">
      <c r="B27" s="2" t="s">
        <v>17</v>
      </c>
      <c r="C27" s="2"/>
    </row>
    <row r="28" spans="2:4">
      <c r="B28" s="15" t="s">
        <v>32</v>
      </c>
      <c r="C28" s="16"/>
      <c r="D28" s="8">
        <v>81549.17</v>
      </c>
    </row>
    <row r="29" spans="2:4">
      <c r="B29" s="12" t="s">
        <v>33</v>
      </c>
      <c r="C29" s="12"/>
      <c r="D29" s="8">
        <v>461341.89</v>
      </c>
    </row>
    <row r="30" spans="2:4">
      <c r="B30" s="13" t="s">
        <v>19</v>
      </c>
      <c r="C30" s="13"/>
      <c r="D30" s="14">
        <f>D9-D29+175709.68</f>
        <v>279203.42</v>
      </c>
    </row>
  </sheetData>
  <mergeCells count="13">
    <mergeCell ref="B30:C30"/>
    <mergeCell ref="B16:C16"/>
    <mergeCell ref="B17:C17"/>
    <mergeCell ref="B18:C18"/>
    <mergeCell ref="B22:C22"/>
    <mergeCell ref="B23:C23"/>
    <mergeCell ref="B24:C24"/>
    <mergeCell ref="C4:D4"/>
    <mergeCell ref="B9:C9"/>
    <mergeCell ref="B25:C25"/>
    <mergeCell ref="B27:C27"/>
    <mergeCell ref="B28:C28"/>
    <mergeCell ref="B29:C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8"/>
  <sheetViews>
    <sheetView tabSelected="1" workbookViewId="0">
      <selection activeCell="D21" sqref="D21"/>
    </sheetView>
  </sheetViews>
  <sheetFormatPr defaultRowHeight="15"/>
  <cols>
    <col min="3" max="3" width="34.42578125" customWidth="1"/>
    <col min="4" max="4" width="11.28515625" customWidth="1"/>
  </cols>
  <sheetData>
    <row r="1" spans="2:4">
      <c r="C1" s="1" t="s">
        <v>2</v>
      </c>
    </row>
    <row r="2" spans="2:4">
      <c r="C2" s="1" t="s">
        <v>3</v>
      </c>
    </row>
    <row r="3" spans="2:4">
      <c r="C3" s="1" t="s">
        <v>37</v>
      </c>
    </row>
    <row r="4" spans="2:4">
      <c r="C4" s="2"/>
      <c r="D4" s="2"/>
    </row>
    <row r="5" spans="2:4" s="5" customFormat="1">
      <c r="B5" s="5" t="s">
        <v>6</v>
      </c>
      <c r="C5" s="6"/>
      <c r="D5" s="6">
        <v>150</v>
      </c>
    </row>
    <row r="6" spans="2:4">
      <c r="C6" s="1"/>
      <c r="D6" s="1"/>
    </row>
    <row r="8" spans="2:4">
      <c r="B8" s="5" t="s">
        <v>4</v>
      </c>
    </row>
    <row r="9" spans="2:4" s="3" customFormat="1">
      <c r="B9" s="10" t="s">
        <v>15</v>
      </c>
      <c r="C9" s="10"/>
      <c r="D9" s="11">
        <v>677907.81</v>
      </c>
    </row>
    <row r="11" spans="2:4">
      <c r="B11" s="5" t="s">
        <v>5</v>
      </c>
    </row>
    <row r="12" spans="2:4">
      <c r="B12" s="7" t="s">
        <v>7</v>
      </c>
      <c r="C12" s="7"/>
      <c r="D12" s="7">
        <v>260785.68</v>
      </c>
    </row>
    <row r="13" spans="2:4">
      <c r="B13" s="8" t="s">
        <v>21</v>
      </c>
      <c r="C13" s="8"/>
      <c r="D13" s="8">
        <v>53785.68</v>
      </c>
    </row>
    <row r="14" spans="2:4">
      <c r="B14" s="8" t="s">
        <v>38</v>
      </c>
      <c r="C14" s="8"/>
      <c r="D14" s="8">
        <v>207000</v>
      </c>
    </row>
    <row r="15" spans="2:4">
      <c r="B15" s="7" t="s">
        <v>12</v>
      </c>
      <c r="C15" s="7"/>
      <c r="D15" s="7">
        <v>78763.12</v>
      </c>
    </row>
    <row r="16" spans="2:4">
      <c r="B16" s="17" t="s">
        <v>28</v>
      </c>
      <c r="C16" s="18"/>
      <c r="D16" s="7">
        <f>SUM(D17:D17)</f>
        <v>2300</v>
      </c>
    </row>
    <row r="17" spans="2:4" s="21" customFormat="1">
      <c r="B17" s="19" t="s">
        <v>29</v>
      </c>
      <c r="C17" s="20"/>
      <c r="D17" s="23">
        <v>2300</v>
      </c>
    </row>
    <row r="18" spans="2:4">
      <c r="B18" s="7" t="s">
        <v>13</v>
      </c>
      <c r="C18" s="7"/>
      <c r="D18" s="7">
        <f>SUM(D19:D20)</f>
        <v>45194.54</v>
      </c>
    </row>
    <row r="19" spans="2:4" s="4" customFormat="1">
      <c r="B19" s="8" t="s">
        <v>39</v>
      </c>
      <c r="C19" s="9"/>
      <c r="D19" s="9">
        <v>15600</v>
      </c>
    </row>
    <row r="20" spans="2:4">
      <c r="B20" s="9" t="s">
        <v>14</v>
      </c>
      <c r="C20" s="8"/>
      <c r="D20" s="9">
        <v>29594.54</v>
      </c>
    </row>
    <row r="21" spans="2:4" s="3" customFormat="1">
      <c r="B21" s="17" t="s">
        <v>34</v>
      </c>
      <c r="C21" s="18"/>
      <c r="D21" s="7">
        <f>SUM(D22:D22)</f>
        <v>255.57</v>
      </c>
    </row>
    <row r="22" spans="2:4">
      <c r="B22" s="22" t="s">
        <v>36</v>
      </c>
      <c r="C22" s="20"/>
      <c r="D22" s="9">
        <v>255.57</v>
      </c>
    </row>
    <row r="23" spans="2:4" s="3" customFormat="1">
      <c r="B23" s="10" t="s">
        <v>31</v>
      </c>
      <c r="C23" s="10"/>
      <c r="D23" s="11">
        <f>D9-D12-D15-D18-D16-D21</f>
        <v>290608.90000000008</v>
      </c>
    </row>
    <row r="25" spans="2:4">
      <c r="B25" s="2" t="s">
        <v>17</v>
      </c>
      <c r="C25" s="2"/>
    </row>
    <row r="26" spans="2:4">
      <c r="B26" s="15" t="s">
        <v>32</v>
      </c>
      <c r="C26" s="16"/>
      <c r="D26" s="8">
        <v>392196.65</v>
      </c>
    </row>
    <row r="27" spans="2:4">
      <c r="B27" s="12" t="s">
        <v>40</v>
      </c>
      <c r="C27" s="12"/>
      <c r="D27" s="8">
        <v>700773.4</v>
      </c>
    </row>
    <row r="28" spans="2:4">
      <c r="B28" s="13" t="s">
        <v>19</v>
      </c>
      <c r="C28" s="13"/>
      <c r="D28" s="14">
        <f>D9-D27+279203.42</f>
        <v>256337.83000000002</v>
      </c>
    </row>
  </sheetData>
  <mergeCells count="11">
    <mergeCell ref="B28:C28"/>
    <mergeCell ref="B22:C22"/>
    <mergeCell ref="B23:C23"/>
    <mergeCell ref="B25:C25"/>
    <mergeCell ref="B26:C26"/>
    <mergeCell ref="B27:C27"/>
    <mergeCell ref="C4:D4"/>
    <mergeCell ref="B9:C9"/>
    <mergeCell ref="B16:C16"/>
    <mergeCell ref="B17:C17"/>
    <mergeCell ref="B21:C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2009</vt:lpstr>
      <vt:lpstr>2010</vt:lpstr>
      <vt:lpstr>2011</vt:lpstr>
      <vt:lpstr>2012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2014-01-23T09:46:35Z</cp:lastPrinted>
  <dcterms:created xsi:type="dcterms:W3CDTF">2014-01-23T05:59:30Z</dcterms:created>
  <dcterms:modified xsi:type="dcterms:W3CDTF">2014-01-23T12:59:26Z</dcterms:modified>
</cp:coreProperties>
</file>